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<sst xmlns="http://schemas.openxmlformats.org/spreadsheetml/2006/main" count="53" uniqueCount="48">
  <si>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R.G.Holdich@Lboro.ac.uk</t>
  </si>
  <si>
    <t>ALL USER INPUTS IN A PALE YELLOW COLOUR</t>
  </si>
  <si>
    <t>Basic data:</t>
  </si>
  <si>
    <t>m</t>
  </si>
  <si>
    <t>Filter basket diameter:</t>
  </si>
  <si>
    <t>Density of solvent:</t>
  </si>
  <si>
    <t>kg/m^3</t>
  </si>
  <si>
    <t>Density of solids:</t>
  </si>
  <si>
    <t>Viscosity of solvent:</t>
  </si>
  <si>
    <t>Pa s</t>
  </si>
  <si>
    <t>Filter cake volume fraction:</t>
  </si>
  <si>
    <t>v/v</t>
  </si>
  <si>
    <t>Specific resistance:</t>
  </si>
  <si>
    <t>m/kg</t>
  </si>
  <si>
    <t>Rotational speed:</t>
  </si>
  <si>
    <t>RPM</t>
  </si>
  <si>
    <t>s</t>
  </si>
  <si>
    <t>*************** calculated values below *********************</t>
  </si>
  <si>
    <t>1/s</t>
  </si>
  <si>
    <t>m^2</t>
  </si>
  <si>
    <t>Zeitsch.xls</t>
  </si>
  <si>
    <t>Surface tension of solvent:</t>
  </si>
  <si>
    <t>Solvent/solid contact angle</t>
  </si>
  <si>
    <t>Permeability:</t>
  </si>
  <si>
    <t>N/m</t>
  </si>
  <si>
    <t>Degrees</t>
  </si>
  <si>
    <t>Basket radius:</t>
  </si>
  <si>
    <t>Zeitsch</t>
  </si>
  <si>
    <t>drainage</t>
  </si>
  <si>
    <t>number</t>
  </si>
  <si>
    <t>1-erf(1/D)</t>
  </si>
  <si>
    <t>Residual</t>
  </si>
  <si>
    <t>saturation</t>
  </si>
  <si>
    <t>Drainage</t>
  </si>
  <si>
    <t>factor</t>
  </si>
  <si>
    <t>(1/s)</t>
  </si>
  <si>
    <t>Cake</t>
  </si>
  <si>
    <t>thickness</t>
  </si>
  <si>
    <t>(m)</t>
  </si>
  <si>
    <t>Drainage time:</t>
  </si>
  <si>
    <t>1/D+phit</t>
  </si>
  <si>
    <t>(phit)</t>
  </si>
  <si>
    <t>FILTERING CENTRIFUGE DRAINAGE SIMULATION</t>
  </si>
  <si>
    <t>Saturation</t>
  </si>
  <si>
    <t>t=infinte</t>
  </si>
  <si>
    <t>Drainage time multiplyer:</t>
  </si>
  <si>
    <t>time</t>
  </si>
  <si>
    <t>(s)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</si>
</sst>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thickness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Sheet1!$B$29:$B$32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</c:numCache>
            </c:numRef>
          </c:xVal>
          <c:yVal>
            <c:numRef>
              <c:f>Sheet1!$I$29:$I$32</c:f>
              <c:numCache>
                <c:ptCount val="4"/>
                <c:pt idx="0">
                  <c:v>0.6660183804413828</c:v>
                </c:pt>
                <c:pt idx="1">
                  <c:v>0.47782378863653935</c:v>
                </c:pt>
                <c:pt idx="2">
                  <c:v>0.2846088038499504</c:v>
                </c:pt>
                <c:pt idx="3">
                  <c:v>0.1417194763499216</c:v>
                </c:pt>
              </c:numCache>
            </c:numRef>
          </c:yVal>
          <c:smooth val="1"/>
        </c:ser>
        <c:axId val="29217512"/>
        <c:axId val="61631017"/>
      </c:scatterChart>
      <c:valAx>
        <c:axId val="2921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Drying time, 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31017"/>
        <c:crosses val="autoZero"/>
        <c:crossBetween val="midCat"/>
        <c:dispUnits/>
      </c:valAx>
      <c:valAx>
        <c:axId val="6163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Reduced saturation.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17512"/>
        <c:crosses val="autoZero"/>
        <c:crossBetween val="midCat"/>
        <c:dispUnits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114300</xdr:rowOff>
    </xdr:from>
    <xdr:to>
      <xdr:col>13</xdr:col>
      <xdr:colOff>523875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3771900" y="276225"/>
        <a:ext cx="46767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s="1" t="s">
        <v>20</v>
      </c>
      <c r="D1" s="2" t="s">
        <v>42</v>
      </c>
      <c r="E1" s="2"/>
      <c r="F1" s="2"/>
      <c r="G1" s="2"/>
    </row>
    <row r="2" ht="12.75">
      <c r="A2" t="s">
        <v>0</v>
      </c>
    </row>
    <row r="4" spans="1:5" ht="12.75">
      <c r="A4" s="3" t="s">
        <v>1</v>
      </c>
      <c r="B4" s="3"/>
      <c r="C4" s="3"/>
      <c r="D4" s="3"/>
      <c r="E4" s="3"/>
    </row>
    <row r="6" spans="1:2" ht="12.75">
      <c r="A6" s="1" t="s">
        <v>2</v>
      </c>
      <c r="B6" s="1"/>
    </row>
    <row r="7" spans="2:6" ht="12.75">
      <c r="B7" t="s">
        <v>4</v>
      </c>
      <c r="E7" s="3">
        <v>0.45</v>
      </c>
      <c r="F7" t="s">
        <v>3</v>
      </c>
    </row>
    <row r="8" spans="2:6" ht="12.75">
      <c r="B8" t="s">
        <v>5</v>
      </c>
      <c r="E8" s="3">
        <v>980</v>
      </c>
      <c r="F8" t="s">
        <v>6</v>
      </c>
    </row>
    <row r="9" spans="2:6" ht="12.75">
      <c r="B9" t="s">
        <v>7</v>
      </c>
      <c r="E9" s="3">
        <v>1400</v>
      </c>
      <c r="F9" t="s">
        <v>6</v>
      </c>
    </row>
    <row r="10" spans="2:6" ht="12.75">
      <c r="B10" t="s">
        <v>8</v>
      </c>
      <c r="E10" s="3">
        <v>0.001</v>
      </c>
      <c r="F10" t="s">
        <v>9</v>
      </c>
    </row>
    <row r="11" spans="2:6" ht="12.75">
      <c r="B11" t="s">
        <v>10</v>
      </c>
      <c r="E11" s="3">
        <v>0.4</v>
      </c>
      <c r="F11" t="s">
        <v>11</v>
      </c>
    </row>
    <row r="12" spans="2:6" ht="12.75">
      <c r="B12" t="s">
        <v>12</v>
      </c>
      <c r="E12" s="4">
        <v>3600000000</v>
      </c>
      <c r="F12" t="s">
        <v>13</v>
      </c>
    </row>
    <row r="13" spans="2:6" ht="12.75">
      <c r="B13" t="s">
        <v>14</v>
      </c>
      <c r="E13" s="3">
        <v>3400</v>
      </c>
      <c r="F13" t="s">
        <v>15</v>
      </c>
    </row>
    <row r="14" spans="2:6" ht="12.75">
      <c r="B14" t="s">
        <v>21</v>
      </c>
      <c r="E14" s="3">
        <v>0.08</v>
      </c>
      <c r="F14" t="s">
        <v>24</v>
      </c>
    </row>
    <row r="15" spans="2:6" ht="12.75">
      <c r="B15" t="s">
        <v>22</v>
      </c>
      <c r="E15" s="3">
        <v>10</v>
      </c>
      <c r="F15" t="s">
        <v>25</v>
      </c>
    </row>
    <row r="16" spans="2:6" ht="12.75">
      <c r="B16" t="s">
        <v>39</v>
      </c>
      <c r="E16" s="3">
        <v>2</v>
      </c>
      <c r="F16" t="s">
        <v>16</v>
      </c>
    </row>
    <row r="17" spans="2:5" ht="12.75">
      <c r="B17" t="s">
        <v>45</v>
      </c>
      <c r="E17" s="3">
        <v>2</v>
      </c>
    </row>
    <row r="19" ht="12.75">
      <c r="A19" s="1" t="s">
        <v>17</v>
      </c>
    </row>
    <row r="20" spans="2:6" ht="12.75">
      <c r="B20" t="s">
        <v>14</v>
      </c>
      <c r="E20">
        <f>$E$13*2*3.142/60</f>
        <v>356.0933333333333</v>
      </c>
      <c r="F20" t="s">
        <v>18</v>
      </c>
    </row>
    <row r="21" spans="2:6" ht="12.75">
      <c r="B21" t="s">
        <v>23</v>
      </c>
      <c r="E21" s="5">
        <f>1/($E$12*$E$11*$E$9)</f>
        <v>4.960317460317461E-13</v>
      </c>
      <c r="F21" t="s">
        <v>19</v>
      </c>
    </row>
    <row r="22" spans="2:6" ht="12.75">
      <c r="B22" t="s">
        <v>26</v>
      </c>
      <c r="E22">
        <f>$E$7/2</f>
        <v>0.225</v>
      </c>
      <c r="F22" t="s">
        <v>19</v>
      </c>
    </row>
    <row r="24" spans="1:9" ht="12.75">
      <c r="A24" s="6" t="s">
        <v>36</v>
      </c>
      <c r="B24" s="6" t="s">
        <v>33</v>
      </c>
      <c r="C24" s="6" t="s">
        <v>27</v>
      </c>
      <c r="D24" s="6" t="s">
        <v>30</v>
      </c>
      <c r="E24" s="6" t="s">
        <v>31</v>
      </c>
      <c r="F24" s="6" t="s">
        <v>33</v>
      </c>
      <c r="G24" s="6" t="s">
        <v>33</v>
      </c>
      <c r="H24" s="6" t="s">
        <v>40</v>
      </c>
      <c r="I24" s="6" t="s">
        <v>43</v>
      </c>
    </row>
    <row r="25" spans="1:9" ht="12.75">
      <c r="A25" s="6" t="s">
        <v>37</v>
      </c>
      <c r="B25" s="6" t="s">
        <v>46</v>
      </c>
      <c r="C25" s="6" t="s">
        <v>28</v>
      </c>
      <c r="D25" s="6"/>
      <c r="E25" s="6" t="s">
        <v>32</v>
      </c>
      <c r="F25" s="6" t="s">
        <v>34</v>
      </c>
      <c r="G25" s="6"/>
      <c r="H25" s="6"/>
      <c r="I25" s="6"/>
    </row>
    <row r="26" spans="1:9" ht="12.75">
      <c r="A26" s="6"/>
      <c r="B26" s="6"/>
      <c r="C26" s="6" t="s">
        <v>29</v>
      </c>
      <c r="D26" s="6"/>
      <c r="E26" s="6" t="s">
        <v>44</v>
      </c>
      <c r="F26" s="6"/>
      <c r="G26" s="6" t="s">
        <v>41</v>
      </c>
      <c r="H26" s="6"/>
      <c r="I26" s="6"/>
    </row>
    <row r="27" spans="1:9" ht="12.75">
      <c r="A27" s="6" t="s">
        <v>38</v>
      </c>
      <c r="B27" s="6" t="s">
        <v>47</v>
      </c>
      <c r="C27" s="6"/>
      <c r="D27" s="6"/>
      <c r="E27" s="6"/>
      <c r="F27" s="6" t="s">
        <v>35</v>
      </c>
      <c r="G27" s="6"/>
      <c r="H27" s="6"/>
      <c r="I27" s="6"/>
    </row>
    <row r="29" spans="1:9" ht="12.75">
      <c r="A29">
        <v>0.1</v>
      </c>
      <c r="B29">
        <f>$E$16</f>
        <v>2</v>
      </c>
      <c r="C29">
        <f>$E$21*$E$22^2*$E$20^4*$E$8^2*A29^2/($E$14^2*COS($E$15)^2*(1-$E$11))</f>
        <v>1434.3424025752133</v>
      </c>
      <c r="D29">
        <f>1-ERF(1/(C29^0.5))</f>
        <v>0.9702129343697212</v>
      </c>
      <c r="E29">
        <f>1-EXP(-1/C29)+3.142^0.5*C29^0.5/(2*C29)*D29</f>
        <v>0.02340153440401134</v>
      </c>
      <c r="F29">
        <f>$E$14^2*COS($E$15)^2/(2*$E$10*A29^3*$E$8*$E$22*$E$20^2)</f>
        <v>8.057710663094764E-05</v>
      </c>
      <c r="G29">
        <f>B29*F29</f>
        <v>0.00016115421326189528</v>
      </c>
      <c r="H29">
        <f>G29+1/C29</f>
        <v>0.0008583378133594755</v>
      </c>
      <c r="I29">
        <f>(1/H29*EXP(-H29)-3.142^0.5/(2*H29^0.5)*(1-ERF(H29^0.5)))/(C29^2*H29)+E29</f>
        <v>0.6660183804413828</v>
      </c>
    </row>
    <row r="30" spans="1:9" ht="12.75">
      <c r="A30">
        <v>0.1</v>
      </c>
      <c r="B30">
        <f>B29*$E$17</f>
        <v>4</v>
      </c>
      <c r="C30">
        <f>$E$21*$E$22^2*$E$20^4*$E$8^2*A30^2/($E$14^2*COS($E$15)^2*(1-$E$11))</f>
        <v>1434.3424025752133</v>
      </c>
      <c r="D30">
        <f>1-ERF(1/(C30^0.5))</f>
        <v>0.9702129343697212</v>
      </c>
      <c r="E30">
        <f>1-EXP(-1/C30)+3.142^0.5*C30^0.5/(2*C30)*D30</f>
        <v>0.02340153440401134</v>
      </c>
      <c r="F30">
        <f>$E$14^2*COS($E$15)^2/(2*$E$10*A30^3*$E$8*$E$22*$E$20^2)</f>
        <v>8.057710663094764E-05</v>
      </c>
      <c r="G30">
        <f>B30*F30</f>
        <v>0.00032230842652379056</v>
      </c>
      <c r="H30">
        <f>G30+1/C30</f>
        <v>0.0010194920266213708</v>
      </c>
      <c r="I30">
        <f>(1/H30*EXP(-H30)-3.142^0.5/(2*H30^0.5)*(1-ERF(H30^0.5)))/(C30^2*H30)+E30</f>
        <v>0.47782378863653935</v>
      </c>
    </row>
    <row r="31" spans="1:9" ht="12.75">
      <c r="A31">
        <v>0.1</v>
      </c>
      <c r="B31">
        <f>B30*$E$17</f>
        <v>8</v>
      </c>
      <c r="C31">
        <f>$E$21*$E$22^2*$E$20^4*$E$8^2*A31^2/($E$14^2*COS($E$15)^2*(1-$E$11))</f>
        <v>1434.3424025752133</v>
      </c>
      <c r="D31">
        <f>1-ERF(1/(C31^0.5))</f>
        <v>0.9702129343697212</v>
      </c>
      <c r="E31">
        <f>1-EXP(-1/C31)+3.142^0.5*C31^0.5/(2*C31)*D31</f>
        <v>0.02340153440401134</v>
      </c>
      <c r="F31">
        <f>$E$14^2*COS($E$15)^2/(2*$E$10*A31^3*$E$8*$E$22*$E$20^2)</f>
        <v>8.057710663094764E-05</v>
      </c>
      <c r="G31">
        <f>B31*F31</f>
        <v>0.0006446168530475811</v>
      </c>
      <c r="H31">
        <f>G31+1/C31</f>
        <v>0.0013418004531451613</v>
      </c>
      <c r="I31">
        <f>(1/H31*EXP(-H31)-3.142^0.5/(2*H31^0.5)*(1-ERF(H31^0.5)))/(C31^2*H31)+E31</f>
        <v>0.2846088038499504</v>
      </c>
    </row>
    <row r="32" spans="1:9" ht="12.75">
      <c r="A32">
        <v>0.1</v>
      </c>
      <c r="B32">
        <f>B31*$E$17</f>
        <v>16</v>
      </c>
      <c r="C32">
        <f>$E$21*$E$22^2*$E$20^4*$E$8^2*A32^2/($E$14^2*COS($E$15)^2*(1-$E$11))</f>
        <v>1434.3424025752133</v>
      </c>
      <c r="D32">
        <f>1-ERF(1/(C32^0.5))</f>
        <v>0.9702129343697212</v>
      </c>
      <c r="E32">
        <f>1-EXP(-1/C32)+3.142^0.5*C32^0.5/(2*C32)*D32</f>
        <v>0.02340153440401134</v>
      </c>
      <c r="F32">
        <f>$E$14^2*COS($E$15)^2/(2*$E$10*A32^3*$E$8*$E$22*$E$20^2)</f>
        <v>8.057710663094764E-05</v>
      </c>
      <c r="G32">
        <f>B32*F32</f>
        <v>0.0012892337060951622</v>
      </c>
      <c r="H32">
        <f>G32+1/C32</f>
        <v>0.0019864173061927425</v>
      </c>
      <c r="I32">
        <f>(1/H32*EXP(-H32)-3.142^0.5/(2*H32^0.5)*(1-ERF(H32^0.5)))/(C32^2*H32)+E32</f>
        <v>0.1417194763499216</v>
      </c>
    </row>
  </sheetData>
  <printOptions/>
  <pageMargins left="0.75" right="0.75" top="1" bottom="1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Holdich</dc:creator>
  <cp:keywords/>
  <dc:description/>
  <cp:lastModifiedBy>Home</cp:lastModifiedBy>
  <cp:lastPrinted>2000-09-08T14:44:45Z</cp:lastPrinted>
  <dcterms:created xsi:type="dcterms:W3CDTF">2000-09-08T11:30:27Z</dcterms:created>
  <dcterms:modified xsi:type="dcterms:W3CDTF">2003-01-17T23:38:10Z</dcterms:modified>
  <cp:category/>
  <cp:version/>
  <cp:contentType/>
  <cp:contentStatus/>
</cp:coreProperties>
</file>